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лан-расход 2015" sheetId="5" r:id="rId1"/>
  </sheets>
  <calcPr calcId="152511"/>
</workbook>
</file>

<file path=xl/calcChain.xml><?xml version="1.0" encoding="utf-8"?>
<calcChain xmlns="http://schemas.openxmlformats.org/spreadsheetml/2006/main">
  <c r="F57" i="5" l="1"/>
  <c r="E57" i="5"/>
  <c r="F44" i="5"/>
  <c r="E44" i="5"/>
  <c r="F31" i="5"/>
  <c r="E31" i="5"/>
  <c r="F22" i="5"/>
  <c r="F49" i="5"/>
  <c r="H15" i="5"/>
  <c r="H20" i="5"/>
  <c r="H24" i="5"/>
  <c r="H29" i="5"/>
  <c r="H35" i="5"/>
  <c r="H36" i="5"/>
  <c r="H37" i="5"/>
  <c r="H42" i="5"/>
  <c r="H45" i="5"/>
  <c r="H50" i="5"/>
  <c r="H51" i="5"/>
  <c r="H53" i="5"/>
  <c r="H54" i="5"/>
  <c r="H55" i="5"/>
  <c r="H58" i="5"/>
  <c r="F14" i="5"/>
  <c r="F13" i="5" s="1"/>
  <c r="E14" i="5"/>
  <c r="E13" i="5" s="1"/>
  <c r="E12" i="5" s="1"/>
  <c r="E11" i="5" s="1"/>
  <c r="F19" i="5"/>
  <c r="E19" i="5"/>
  <c r="E18" i="5" s="1"/>
  <c r="F28" i="5"/>
  <c r="F27" i="5" s="1"/>
  <c r="E28" i="5"/>
  <c r="F41" i="5"/>
  <c r="F40" i="5" s="1"/>
  <c r="E41" i="5"/>
  <c r="E40" i="5" s="1"/>
  <c r="E32" i="5"/>
  <c r="H32" i="5" s="1"/>
  <c r="H19" i="5" l="1"/>
  <c r="F18" i="5"/>
  <c r="H18" i="5" s="1"/>
  <c r="H40" i="5"/>
  <c r="H28" i="5"/>
  <c r="H31" i="5"/>
  <c r="H14" i="5"/>
  <c r="H13" i="5"/>
  <c r="E27" i="5"/>
  <c r="H27" i="5" s="1"/>
  <c r="F12" i="5"/>
  <c r="H41" i="5"/>
  <c r="E23" i="5"/>
  <c r="H23" i="5" l="1"/>
  <c r="E22" i="5"/>
  <c r="F11" i="5"/>
  <c r="H11" i="5" s="1"/>
  <c r="H12" i="5"/>
  <c r="E52" i="5"/>
  <c r="H52" i="5" s="1"/>
  <c r="E56" i="5" l="1"/>
  <c r="E49" i="5"/>
  <c r="E48" i="5" s="1"/>
  <c r="F43" i="5"/>
  <c r="E43" i="5"/>
  <c r="E38" i="5" s="1"/>
  <c r="F34" i="5"/>
  <c r="E34" i="5"/>
  <c r="E33" i="5" s="1"/>
  <c r="F30" i="5"/>
  <c r="E30" i="5"/>
  <c r="H22" i="5"/>
  <c r="E21" i="5"/>
  <c r="H30" i="5" l="1"/>
  <c r="H43" i="5"/>
  <c r="F38" i="5"/>
  <c r="H38" i="5" s="1"/>
  <c r="F33" i="5"/>
  <c r="H33" i="5" s="1"/>
  <c r="H34" i="5"/>
  <c r="F26" i="5"/>
  <c r="H44" i="5"/>
  <c r="F39" i="5"/>
  <c r="F47" i="5"/>
  <c r="H49" i="5"/>
  <c r="F56" i="5"/>
  <c r="H56" i="5" s="1"/>
  <c r="H57" i="5"/>
  <c r="E26" i="5"/>
  <c r="E25" i="5" s="1"/>
  <c r="E17" i="5"/>
  <c r="E16" i="5" s="1"/>
  <c r="F48" i="5"/>
  <c r="H48" i="5" s="1"/>
  <c r="E47" i="5"/>
  <c r="F21" i="5"/>
  <c r="H21" i="5" s="1"/>
  <c r="F17" i="5"/>
  <c r="E46" i="5"/>
  <c r="E39" i="5"/>
  <c r="H39" i="5" l="1"/>
  <c r="F16" i="5"/>
  <c r="H16" i="5" s="1"/>
  <c r="H17" i="5"/>
  <c r="F25" i="5"/>
  <c r="H25" i="5" s="1"/>
  <c r="H26" i="5"/>
  <c r="E10" i="5"/>
  <c r="F46" i="5"/>
  <c r="H46" i="5" s="1"/>
  <c r="H47" i="5"/>
  <c r="E9" i="5"/>
  <c r="F10" i="5"/>
  <c r="H10" i="5" s="1"/>
  <c r="F9" i="5" l="1"/>
  <c r="H9" i="5" s="1"/>
</calcChain>
</file>

<file path=xl/sharedStrings.xml><?xml version="1.0" encoding="utf-8"?>
<sst xmlns="http://schemas.openxmlformats.org/spreadsheetml/2006/main" count="155" uniqueCount="70">
  <si>
    <t>сводная бюджетная роспись, план года</t>
  </si>
  <si>
    <t>Отчет</t>
  </si>
  <si>
    <t xml:space="preserve"> "Предупреждение и ликвидация чрезвычайных ситуаций на территории Кемеровской области"</t>
  </si>
  <si>
    <t>Источник финансирования</t>
  </si>
  <si>
    <t>Подпрограмма "Организация деятельности и управление в системе защиты населения и территории от чрезвычайных ситуаций, обеспечение пожарной безопасности и безопасности людей на водных объектах"</t>
  </si>
  <si>
    <t>Мероприятие: обеспечение деятельности органов государственной власти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</si>
  <si>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</si>
  <si>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Мероприятие: обеспечение деятельности (оказание услуг) подведомственных учреждений</t>
  </si>
  <si>
    <t>Подпрограмма "Обеспечение пожарной безопасности"</t>
  </si>
  <si>
    <t>Подпрограмма "Подготовка населения и организаций к действиям в чрезвычайной ситуации в мирное и военное время"</t>
  </si>
  <si>
    <t>Подпрограмма "Антитеррор"</t>
  </si>
  <si>
    <t>Всего</t>
  </si>
  <si>
    <t>областной бюджет</t>
  </si>
  <si>
    <t>С.В. Афанасьева</t>
  </si>
  <si>
    <t>за 2015 год</t>
  </si>
  <si>
    <t>Код целелвй статьи расходов</t>
  </si>
  <si>
    <t>Код цели</t>
  </si>
  <si>
    <t>Объем финансовых ресурсов, тыс. руб.</t>
  </si>
  <si>
    <t xml:space="preserve">кассовое исполнение                     </t>
  </si>
  <si>
    <t>возврат неиспользованных бюджетных средств отчетного года в текущем году **</t>
  </si>
  <si>
    <t>процент исполнения плана  (графа 6-графа 7)/графа 5*100%</t>
  </si>
  <si>
    <t>Наименование государственной прогарммы, подпрограммы, основного мероприятия, мероприятия</t>
  </si>
  <si>
    <t>Государственная программа Кемеровской области "Предупреждение и ликвидация чрезвычайных ситуаций на территории Кемеровской области"</t>
  </si>
  <si>
    <t>Первый заместитель губернатора Кемеровской области</t>
  </si>
  <si>
    <t>М.А. Макин</t>
  </si>
  <si>
    <t>Директор государственной программы:</t>
  </si>
  <si>
    <t>Исполнитель:</t>
  </si>
  <si>
    <t>начальник финансово-экономического отдела департамента</t>
  </si>
  <si>
    <t>по чрезвычайным ситуациям Кемеровской области</t>
  </si>
  <si>
    <t>Телефон: 8(384)236-04-17</t>
  </si>
  <si>
    <t>Основное мероприятие: обеспечение деятельности органов государственной власти</t>
  </si>
  <si>
    <t>Основное мероприятие: обеспечение деятельности (оказание услуг) подведомственных учреждений</t>
  </si>
  <si>
    <t>Основное мероприятие: оснащение спасательных формирований</t>
  </si>
  <si>
    <t>Мероприятие: модернизация сети сейсмостанций и геодинамических полигонов</t>
  </si>
  <si>
    <t>Мероприятие: погашение кредиторской задолженности за дооборудование подвижного пункта управления Губернатора Кемеровской области</t>
  </si>
  <si>
    <t>Основное меропритяие: оснащение противопожарной службы</t>
  </si>
  <si>
    <t>Мероприятие: погашение кредиторской задолженности за оснащение газодымозащитной службы (приобретение дыхательных аппаратов на сжатом воздухе, комплектов к ним и приборов проверки)</t>
  </si>
  <si>
    <t>Основное мероприятие: организация и проведение областных соревнований</t>
  </si>
  <si>
    <t>Мероприятие: проведение соревнования «Юных пожарных»</t>
  </si>
  <si>
    <t>Мероприятие: проведение соревнования «Юных спасателей»</t>
  </si>
  <si>
    <t>Мероприятие: проведение соревнования «Школа безопасности»</t>
  </si>
  <si>
    <t>Основное мероприятие: развитие и совершенствование системы подготовки руководящего состава, спасателей и населения</t>
  </si>
  <si>
    <t>Мероприятие: обучение спасателей, водолазов, кинологов, работников инструкторского и летного состава авиазвена</t>
  </si>
  <si>
    <t>Основное мероприятие: установка систем контроля доступа, установка систем видеонаблюдения, установка громкоговорящей связи, устройства заграждения</t>
  </si>
  <si>
    <t>Мероприятие: установка систем видеонаблюдения (ГКУ КО "Хозяйственный комплекс Администрации Кемеровской области")</t>
  </si>
  <si>
    <t>Мероприятие: установка систем видеонаблюдения (департамент образования и науки Кемеровской области)</t>
  </si>
  <si>
    <t>Мероприятие: установка систем видеонаблюдения (департамент охраны здоровья населения Кемеровской области)</t>
  </si>
  <si>
    <t>Мероприятие: установка систем видеонаблюдения, установка заграждений на территории объектов особой важности, повышенной опасности, жизнеобеспечения и с массовым пребыванием граждан  (департамент культуры и национальной политики Кемеровской области)</t>
  </si>
  <si>
    <t>Мероприятие: установка систем контроля доступа, установка систем видеонаблюдения (департамент социальной защиты населения Кемеровской области)</t>
  </si>
  <si>
    <t>Мероприятие: установка громкоговорящей связи  (департамент сельского хозяйства и перерабатывающей промышленности Кемеровской области)</t>
  </si>
  <si>
    <t>Основное мероприятие: приобретение аппаратно-программных комплексов, приобретение электронных средств обучения, оборудования и приборов для проведения занятий по антитеррору</t>
  </si>
  <si>
    <t xml:space="preserve">Мероприятие: приобретение аппаратно-программных комплексов, электронных средств обучения, оборудования и приборов для проведения занятий </t>
  </si>
  <si>
    <t>154 7148</t>
  </si>
  <si>
    <t>15 0 0000</t>
  </si>
  <si>
    <t>15 1 0000</t>
  </si>
  <si>
    <t>15 1 7952</t>
  </si>
  <si>
    <t>15 2 0000</t>
  </si>
  <si>
    <t>15 2 7954</t>
  </si>
  <si>
    <t>15 2 7145</t>
  </si>
  <si>
    <t>15 3 0000</t>
  </si>
  <si>
    <t>15 3 7954</t>
  </si>
  <si>
    <t>15 3 7146</t>
  </si>
  <si>
    <t>15 3 7147</t>
  </si>
  <si>
    <t>15 4 0000</t>
  </si>
  <si>
    <t>15 4 7954</t>
  </si>
  <si>
    <t>15 4 7148</t>
  </si>
  <si>
    <t>15 5 0000</t>
  </si>
  <si>
    <t>15 5 7149</t>
  </si>
  <si>
    <t>15 5 7150</t>
  </si>
  <si>
    <t>об объеме финансовых ресурсов государственной программы Кемеровской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</si>
</sst>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Layout" topLeftCell="A58" zoomScale="70" zoomScalePageLayoutView="70" workbookViewId="0">
      <selection activeCell="B10" sqref="A10:XFD10"/>
    </sheetView>
  </sheetViews>
  <sheetFormatPr defaultRowHeight="14.4" x14ac:dyDescent="0.3"/>
  <cols>
    <col min="1" max="1" width="49.44140625" customWidth="1"/>
    <col min="2" max="2" width="20.33203125" customWidth="1"/>
    <col min="3" max="3" width="11.44140625" customWidth="1"/>
    <col min="4" max="4" width="6.88671875" customWidth="1"/>
    <col min="5" max="5" width="15.5546875" customWidth="1"/>
    <col min="6" max="6" width="14.6640625" customWidth="1"/>
    <col min="7" max="8" width="16.109375" customWidth="1"/>
  </cols>
  <sheetData>
    <row r="1" spans="1:8" ht="15.6" customHeight="1" x14ac:dyDescent="0.3">
      <c r="A1" s="24" t="s">
        <v>1</v>
      </c>
      <c r="B1" s="24"/>
      <c r="C1" s="24"/>
      <c r="D1" s="24"/>
      <c r="E1" s="24"/>
      <c r="F1" s="24"/>
      <c r="G1" s="24"/>
      <c r="H1" s="24"/>
    </row>
    <row r="2" spans="1:8" ht="15.6" customHeight="1" x14ac:dyDescent="0.3">
      <c r="A2" s="24" t="s">
        <v>69</v>
      </c>
      <c r="B2" s="24"/>
      <c r="C2" s="24"/>
      <c r="D2" s="24"/>
      <c r="E2" s="24"/>
      <c r="F2" s="24"/>
      <c r="G2" s="24"/>
      <c r="H2" s="24"/>
    </row>
    <row r="3" spans="1:8" ht="15.6" customHeight="1" x14ac:dyDescent="0.3">
      <c r="A3" s="24" t="s">
        <v>2</v>
      </c>
      <c r="B3" s="24"/>
      <c r="C3" s="24"/>
      <c r="D3" s="24"/>
      <c r="E3" s="24"/>
      <c r="F3" s="24"/>
      <c r="G3" s="24"/>
      <c r="H3" s="24"/>
    </row>
    <row r="4" spans="1:8" ht="15.6" customHeight="1" x14ac:dyDescent="0.3">
      <c r="A4" s="24" t="s">
        <v>14</v>
      </c>
      <c r="B4" s="24"/>
      <c r="C4" s="24"/>
      <c r="D4" s="24"/>
      <c r="E4" s="24"/>
      <c r="F4" s="24"/>
      <c r="G4" s="24"/>
      <c r="H4" s="24"/>
    </row>
    <row r="6" spans="1:8" ht="15.6" customHeight="1" x14ac:dyDescent="0.3">
      <c r="A6" s="25" t="s">
        <v>21</v>
      </c>
      <c r="B6" s="25" t="s">
        <v>3</v>
      </c>
      <c r="C6" s="25" t="s">
        <v>15</v>
      </c>
      <c r="D6" s="25" t="s">
        <v>16</v>
      </c>
      <c r="E6" s="27" t="s">
        <v>17</v>
      </c>
      <c r="F6" s="27"/>
      <c r="G6" s="27"/>
      <c r="H6" s="27"/>
    </row>
    <row r="7" spans="1:8" ht="124.5" customHeight="1" x14ac:dyDescent="0.3">
      <c r="A7" s="26"/>
      <c r="B7" s="25"/>
      <c r="C7" s="25"/>
      <c r="D7" s="25"/>
      <c r="E7" s="20" t="s">
        <v>0</v>
      </c>
      <c r="F7" s="20" t="s">
        <v>18</v>
      </c>
      <c r="G7" s="20" t="s">
        <v>19</v>
      </c>
      <c r="H7" s="20" t="s">
        <v>20</v>
      </c>
    </row>
    <row r="8" spans="1:8" ht="11.4" customHeight="1" x14ac:dyDescent="0.3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23.25" customHeight="1" x14ac:dyDescent="0.3">
      <c r="A9" s="22" t="s">
        <v>22</v>
      </c>
      <c r="B9" s="1" t="s">
        <v>11</v>
      </c>
      <c r="C9" s="9" t="s">
        <v>53</v>
      </c>
      <c r="D9" s="1"/>
      <c r="E9" s="10">
        <f>E11+E16+E25+E38+E46</f>
        <v>406521.60000000003</v>
      </c>
      <c r="F9" s="10">
        <f>F11+F16+F25+F38+F46</f>
        <v>371972.5</v>
      </c>
      <c r="G9" s="11">
        <v>0</v>
      </c>
      <c r="H9" s="16">
        <f>F9/E9*100</f>
        <v>91.501288000440809</v>
      </c>
    </row>
    <row r="10" spans="1:8" ht="27.6" customHeight="1" x14ac:dyDescent="0.3">
      <c r="A10" s="22"/>
      <c r="B10" s="1" t="s">
        <v>12</v>
      </c>
      <c r="C10" s="9" t="s">
        <v>53</v>
      </c>
      <c r="D10" s="1"/>
      <c r="E10" s="10">
        <f>E12+E17+E26+E39+E47</f>
        <v>406521.60000000003</v>
      </c>
      <c r="F10" s="10">
        <f>F12+F17+F26+F39+F47</f>
        <v>371972.5</v>
      </c>
      <c r="G10" s="11">
        <v>0</v>
      </c>
      <c r="H10" s="16">
        <f t="shared" ref="H10:H47" si="0">F10/E10*100</f>
        <v>91.501288000440809</v>
      </c>
    </row>
    <row r="11" spans="1:8" ht="26.25" customHeight="1" x14ac:dyDescent="0.3">
      <c r="A11" s="22" t="s">
        <v>4</v>
      </c>
      <c r="B11" s="1" t="s">
        <v>11</v>
      </c>
      <c r="C11" s="9" t="s">
        <v>54</v>
      </c>
      <c r="D11" s="1"/>
      <c r="E11" s="10">
        <f t="shared" ref="E11:F14" si="1">E12</f>
        <v>6158</v>
      </c>
      <c r="F11" s="10">
        <f t="shared" si="1"/>
        <v>5881.9</v>
      </c>
      <c r="G11" s="11">
        <v>0</v>
      </c>
      <c r="H11" s="16">
        <f t="shared" si="0"/>
        <v>95.516401429035398</v>
      </c>
    </row>
    <row r="12" spans="1:8" ht="54.75" customHeight="1" x14ac:dyDescent="0.3">
      <c r="A12" s="22"/>
      <c r="B12" s="1" t="s">
        <v>12</v>
      </c>
      <c r="C12" s="9" t="s">
        <v>54</v>
      </c>
      <c r="D12" s="1"/>
      <c r="E12" s="10">
        <f t="shared" si="1"/>
        <v>6158</v>
      </c>
      <c r="F12" s="10">
        <f t="shared" si="1"/>
        <v>5881.9</v>
      </c>
      <c r="G12" s="11">
        <v>0</v>
      </c>
      <c r="H12" s="16">
        <f t="shared" si="0"/>
        <v>95.516401429035398</v>
      </c>
    </row>
    <row r="13" spans="1:8" ht="19.5" customHeight="1" x14ac:dyDescent="0.3">
      <c r="A13" s="22" t="s">
        <v>30</v>
      </c>
      <c r="B13" s="1" t="s">
        <v>11</v>
      </c>
      <c r="C13" s="9" t="s">
        <v>55</v>
      </c>
      <c r="D13" s="1"/>
      <c r="E13" s="10">
        <f t="shared" si="1"/>
        <v>6158</v>
      </c>
      <c r="F13" s="10">
        <f t="shared" si="1"/>
        <v>5881.9</v>
      </c>
      <c r="G13" s="11">
        <v>0</v>
      </c>
      <c r="H13" s="16">
        <f t="shared" si="0"/>
        <v>95.516401429035398</v>
      </c>
    </row>
    <row r="14" spans="1:8" ht="16.5" customHeight="1" x14ac:dyDescent="0.3">
      <c r="A14" s="22"/>
      <c r="B14" s="1" t="s">
        <v>12</v>
      </c>
      <c r="C14" s="9" t="s">
        <v>55</v>
      </c>
      <c r="D14" s="1"/>
      <c r="E14" s="10">
        <f t="shared" si="1"/>
        <v>6158</v>
      </c>
      <c r="F14" s="10">
        <f t="shared" si="1"/>
        <v>5881.9</v>
      </c>
      <c r="G14" s="11">
        <v>0</v>
      </c>
      <c r="H14" s="16">
        <f t="shared" si="0"/>
        <v>95.516401429035398</v>
      </c>
    </row>
    <row r="15" spans="1:8" ht="39.75" customHeight="1" x14ac:dyDescent="0.3">
      <c r="A15" s="18" t="s">
        <v>5</v>
      </c>
      <c r="B15" s="1" t="s">
        <v>12</v>
      </c>
      <c r="C15" s="9" t="s">
        <v>55</v>
      </c>
      <c r="D15" s="1"/>
      <c r="E15" s="10">
        <v>6158</v>
      </c>
      <c r="F15" s="10">
        <v>5881.9</v>
      </c>
      <c r="G15" s="11">
        <v>0</v>
      </c>
      <c r="H15" s="16">
        <f t="shared" si="0"/>
        <v>95.516401429035398</v>
      </c>
    </row>
    <row r="16" spans="1:8" ht="18.75" customHeight="1" x14ac:dyDescent="0.3">
      <c r="A16" s="22" t="s">
        <v>6</v>
      </c>
      <c r="B16" s="1" t="s">
        <v>11</v>
      </c>
      <c r="C16" s="9" t="s">
        <v>56</v>
      </c>
      <c r="D16" s="1"/>
      <c r="E16" s="10">
        <f>E17</f>
        <v>182696.9</v>
      </c>
      <c r="F16" s="10">
        <f>F17</f>
        <v>165317.20000000001</v>
      </c>
      <c r="G16" s="11">
        <v>0</v>
      </c>
      <c r="H16" s="16">
        <f t="shared" si="0"/>
        <v>90.487140175886964</v>
      </c>
    </row>
    <row r="17" spans="1:8" ht="42.75" customHeight="1" x14ac:dyDescent="0.3">
      <c r="A17" s="22"/>
      <c r="B17" s="1" t="s">
        <v>12</v>
      </c>
      <c r="C17" s="9" t="s">
        <v>56</v>
      </c>
      <c r="D17" s="1"/>
      <c r="E17" s="10">
        <f>E20+E22</f>
        <v>182696.9</v>
      </c>
      <c r="F17" s="10">
        <f>F20+F22</f>
        <v>165317.20000000001</v>
      </c>
      <c r="G17" s="11">
        <v>0</v>
      </c>
      <c r="H17" s="16">
        <f t="shared" si="0"/>
        <v>90.487140175886964</v>
      </c>
    </row>
    <row r="18" spans="1:8" ht="16.95" customHeight="1" x14ac:dyDescent="0.3">
      <c r="A18" s="22" t="s">
        <v>31</v>
      </c>
      <c r="B18" s="1" t="s">
        <v>11</v>
      </c>
      <c r="C18" s="9" t="s">
        <v>57</v>
      </c>
      <c r="D18" s="1"/>
      <c r="E18" s="10">
        <f>E19</f>
        <v>181129.5</v>
      </c>
      <c r="F18" s="10">
        <f>F19</f>
        <v>163750.5</v>
      </c>
      <c r="G18" s="11">
        <v>0</v>
      </c>
      <c r="H18" s="16">
        <f t="shared" si="0"/>
        <v>90.405207324041641</v>
      </c>
    </row>
    <row r="19" spans="1:8" ht="30" customHeight="1" x14ac:dyDescent="0.3">
      <c r="A19" s="22"/>
      <c r="B19" s="1" t="s">
        <v>12</v>
      </c>
      <c r="C19" s="9" t="s">
        <v>57</v>
      </c>
      <c r="D19" s="1"/>
      <c r="E19" s="10">
        <f>E20</f>
        <v>181129.5</v>
      </c>
      <c r="F19" s="10">
        <f>F20</f>
        <v>163750.5</v>
      </c>
      <c r="G19" s="11">
        <v>0</v>
      </c>
      <c r="H19" s="16">
        <f t="shared" si="0"/>
        <v>90.405207324041641</v>
      </c>
    </row>
    <row r="20" spans="1:8" ht="34.5" customHeight="1" x14ac:dyDescent="0.3">
      <c r="A20" s="18" t="s">
        <v>7</v>
      </c>
      <c r="B20" s="1" t="s">
        <v>12</v>
      </c>
      <c r="C20" s="9" t="s">
        <v>57</v>
      </c>
      <c r="D20" s="1"/>
      <c r="E20" s="10">
        <v>181129.5</v>
      </c>
      <c r="F20" s="10">
        <v>163750.5</v>
      </c>
      <c r="G20" s="11">
        <v>0</v>
      </c>
      <c r="H20" s="16">
        <f t="shared" si="0"/>
        <v>90.405207324041641</v>
      </c>
    </row>
    <row r="21" spans="1:8" ht="17.25" customHeight="1" x14ac:dyDescent="0.3">
      <c r="A21" s="22" t="s">
        <v>32</v>
      </c>
      <c r="B21" s="1" t="s">
        <v>11</v>
      </c>
      <c r="C21" s="9" t="s">
        <v>58</v>
      </c>
      <c r="D21" s="1"/>
      <c r="E21" s="10">
        <f>E22</f>
        <v>1567.4</v>
      </c>
      <c r="F21" s="10">
        <f>F22</f>
        <v>1566.7</v>
      </c>
      <c r="G21" s="11">
        <v>0</v>
      </c>
      <c r="H21" s="16">
        <f t="shared" si="0"/>
        <v>99.955340053591939</v>
      </c>
    </row>
    <row r="22" spans="1:8" ht="17.25" customHeight="1" x14ac:dyDescent="0.3">
      <c r="A22" s="22"/>
      <c r="B22" s="1" t="s">
        <v>12</v>
      </c>
      <c r="C22" s="9" t="s">
        <v>58</v>
      </c>
      <c r="D22" s="1"/>
      <c r="E22" s="10">
        <f>E23+E24</f>
        <v>1567.4</v>
      </c>
      <c r="F22" s="10">
        <f>F23+F24</f>
        <v>1566.7</v>
      </c>
      <c r="G22" s="11">
        <v>0</v>
      </c>
      <c r="H22" s="16">
        <f t="shared" si="0"/>
        <v>99.955340053591939</v>
      </c>
    </row>
    <row r="23" spans="1:8" ht="30.6" customHeight="1" x14ac:dyDescent="0.3">
      <c r="A23" s="1" t="s">
        <v>33</v>
      </c>
      <c r="B23" s="1" t="s">
        <v>12</v>
      </c>
      <c r="C23" s="9" t="s">
        <v>58</v>
      </c>
      <c r="D23" s="1"/>
      <c r="E23" s="10">
        <f>500-433.1+0.5</f>
        <v>67.399999999999977</v>
      </c>
      <c r="F23" s="10">
        <v>66.7</v>
      </c>
      <c r="G23" s="11">
        <v>0</v>
      </c>
      <c r="H23" s="16">
        <f t="shared" si="0"/>
        <v>98.961424332344251</v>
      </c>
    </row>
    <row r="24" spans="1:8" ht="63" customHeight="1" x14ac:dyDescent="0.3">
      <c r="A24" s="19" t="s">
        <v>34</v>
      </c>
      <c r="B24" s="1" t="s">
        <v>12</v>
      </c>
      <c r="C24" s="9" t="s">
        <v>58</v>
      </c>
      <c r="D24" s="1"/>
      <c r="E24" s="10">
        <v>1500</v>
      </c>
      <c r="F24" s="10">
        <v>1500</v>
      </c>
      <c r="G24" s="11">
        <v>0</v>
      </c>
      <c r="H24" s="12">
        <f t="shared" si="0"/>
        <v>100</v>
      </c>
    </row>
    <row r="25" spans="1:8" ht="19.5" customHeight="1" x14ac:dyDescent="0.3">
      <c r="A25" s="22" t="s">
        <v>8</v>
      </c>
      <c r="B25" s="1" t="s">
        <v>11</v>
      </c>
      <c r="C25" s="9" t="s">
        <v>59</v>
      </c>
      <c r="D25" s="1"/>
      <c r="E25" s="10">
        <f>E26</f>
        <v>170438.5</v>
      </c>
      <c r="F25" s="10">
        <f>F26</f>
        <v>156366</v>
      </c>
      <c r="G25" s="11">
        <v>0</v>
      </c>
      <c r="H25" s="16">
        <f t="shared" si="0"/>
        <v>91.743356107921628</v>
      </c>
    </row>
    <row r="26" spans="1:8" ht="15.6" x14ac:dyDescent="0.3">
      <c r="A26" s="22"/>
      <c r="B26" s="1" t="s">
        <v>12</v>
      </c>
      <c r="C26" s="9" t="s">
        <v>59</v>
      </c>
      <c r="D26" s="1"/>
      <c r="E26" s="13">
        <f>E29+E31+E34</f>
        <v>170438.5</v>
      </c>
      <c r="F26" s="13">
        <f>F29+F31+F34</f>
        <v>156366</v>
      </c>
      <c r="G26" s="11">
        <v>0</v>
      </c>
      <c r="H26" s="16">
        <f t="shared" si="0"/>
        <v>91.743356107921628</v>
      </c>
    </row>
    <row r="27" spans="1:8" ht="15.6" x14ac:dyDescent="0.3">
      <c r="A27" s="22" t="s">
        <v>31</v>
      </c>
      <c r="B27" s="1" t="s">
        <v>11</v>
      </c>
      <c r="C27" s="9" t="s">
        <v>60</v>
      </c>
      <c r="D27" s="1"/>
      <c r="E27" s="13">
        <f>E28</f>
        <v>169313.2</v>
      </c>
      <c r="F27" s="13">
        <f>F28</f>
        <v>155241.1</v>
      </c>
      <c r="G27" s="11">
        <v>0</v>
      </c>
      <c r="H27" s="16">
        <f t="shared" si="0"/>
        <v>91.688716532438107</v>
      </c>
    </row>
    <row r="28" spans="1:8" ht="35.4" customHeight="1" x14ac:dyDescent="0.3">
      <c r="A28" s="22"/>
      <c r="B28" s="1" t="s">
        <v>12</v>
      </c>
      <c r="C28" s="9" t="s">
        <v>60</v>
      </c>
      <c r="D28" s="1"/>
      <c r="E28" s="14">
        <f>E29</f>
        <v>169313.2</v>
      </c>
      <c r="F28" s="14">
        <f>F29</f>
        <v>155241.1</v>
      </c>
      <c r="G28" s="11">
        <v>0</v>
      </c>
      <c r="H28" s="16">
        <f t="shared" si="0"/>
        <v>91.688716532438107</v>
      </c>
    </row>
    <row r="29" spans="1:8" ht="54" customHeight="1" x14ac:dyDescent="0.3">
      <c r="A29" s="18" t="s">
        <v>7</v>
      </c>
      <c r="B29" s="1" t="s">
        <v>12</v>
      </c>
      <c r="C29" s="9" t="s">
        <v>60</v>
      </c>
      <c r="D29" s="1"/>
      <c r="E29" s="14">
        <v>169313.2</v>
      </c>
      <c r="F29" s="13">
        <v>155241.1</v>
      </c>
      <c r="G29" s="11">
        <v>0</v>
      </c>
      <c r="H29" s="16">
        <f t="shared" si="0"/>
        <v>91.688716532438107</v>
      </c>
    </row>
    <row r="30" spans="1:8" ht="19.5" customHeight="1" x14ac:dyDescent="0.3">
      <c r="A30" s="22" t="s">
        <v>35</v>
      </c>
      <c r="B30" s="1" t="s">
        <v>11</v>
      </c>
      <c r="C30" s="9" t="s">
        <v>61</v>
      </c>
      <c r="D30" s="1"/>
      <c r="E30" s="13">
        <f>E31</f>
        <v>990.3</v>
      </c>
      <c r="F30" s="13">
        <f>F31</f>
        <v>989.9</v>
      </c>
      <c r="G30" s="11">
        <v>0</v>
      </c>
      <c r="H30" s="16">
        <f t="shared" si="0"/>
        <v>99.959608199535495</v>
      </c>
    </row>
    <row r="31" spans="1:8" ht="15.6" x14ac:dyDescent="0.3">
      <c r="A31" s="22"/>
      <c r="B31" s="1" t="s">
        <v>12</v>
      </c>
      <c r="C31" s="9" t="s">
        <v>61</v>
      </c>
      <c r="D31" s="1"/>
      <c r="E31" s="13">
        <f>E32</f>
        <v>990.3</v>
      </c>
      <c r="F31" s="13">
        <f>F32</f>
        <v>989.9</v>
      </c>
      <c r="G31" s="11">
        <v>0</v>
      </c>
      <c r="H31" s="16">
        <f t="shared" si="0"/>
        <v>99.959608199535495</v>
      </c>
    </row>
    <row r="32" spans="1:8" ht="81" customHeight="1" x14ac:dyDescent="0.3">
      <c r="A32" s="1" t="s">
        <v>36</v>
      </c>
      <c r="B32" s="1" t="s">
        <v>12</v>
      </c>
      <c r="C32" s="9" t="s">
        <v>61</v>
      </c>
      <c r="D32" s="1"/>
      <c r="E32" s="13">
        <f>990+0.3</f>
        <v>990.3</v>
      </c>
      <c r="F32" s="13">
        <v>989.9</v>
      </c>
      <c r="G32" s="11">
        <v>0</v>
      </c>
      <c r="H32" s="16">
        <f t="shared" si="0"/>
        <v>99.959608199535495</v>
      </c>
    </row>
    <row r="33" spans="1:8" ht="20.25" customHeight="1" x14ac:dyDescent="0.3">
      <c r="A33" s="22" t="s">
        <v>37</v>
      </c>
      <c r="B33" s="1" t="s">
        <v>11</v>
      </c>
      <c r="C33" s="9" t="s">
        <v>62</v>
      </c>
      <c r="D33" s="1"/>
      <c r="E33" s="13">
        <f>E34</f>
        <v>135</v>
      </c>
      <c r="F33" s="13">
        <f>F34</f>
        <v>135</v>
      </c>
      <c r="G33" s="11">
        <v>0</v>
      </c>
      <c r="H33" s="12">
        <f t="shared" si="0"/>
        <v>100</v>
      </c>
    </row>
    <row r="34" spans="1:8" ht="15.6" customHeight="1" x14ac:dyDescent="0.3">
      <c r="A34" s="22"/>
      <c r="B34" s="1" t="s">
        <v>12</v>
      </c>
      <c r="C34" s="9" t="s">
        <v>62</v>
      </c>
      <c r="D34" s="1"/>
      <c r="E34" s="13">
        <f>E35+E36+E37</f>
        <v>135</v>
      </c>
      <c r="F34" s="13">
        <f>F35+F36+F37</f>
        <v>135</v>
      </c>
      <c r="G34" s="11">
        <v>0</v>
      </c>
      <c r="H34" s="12">
        <f t="shared" si="0"/>
        <v>100</v>
      </c>
    </row>
    <row r="35" spans="1:8" ht="50.25" customHeight="1" x14ac:dyDescent="0.3">
      <c r="A35" s="19" t="s">
        <v>38</v>
      </c>
      <c r="B35" s="12" t="s">
        <v>12</v>
      </c>
      <c r="C35" s="15" t="s">
        <v>62</v>
      </c>
      <c r="D35" s="12"/>
      <c r="E35" s="13">
        <v>45</v>
      </c>
      <c r="F35" s="14">
        <v>45</v>
      </c>
      <c r="G35" s="11">
        <v>0</v>
      </c>
      <c r="H35" s="12">
        <f t="shared" si="0"/>
        <v>100</v>
      </c>
    </row>
    <row r="36" spans="1:8" ht="41.25" customHeight="1" x14ac:dyDescent="0.3">
      <c r="A36" s="19" t="s">
        <v>39</v>
      </c>
      <c r="B36" s="12" t="s">
        <v>12</v>
      </c>
      <c r="C36" s="15" t="s">
        <v>62</v>
      </c>
      <c r="D36" s="12"/>
      <c r="E36" s="13">
        <v>45</v>
      </c>
      <c r="F36" s="13">
        <v>45</v>
      </c>
      <c r="G36" s="11">
        <v>0</v>
      </c>
      <c r="H36" s="12">
        <f t="shared" si="0"/>
        <v>100</v>
      </c>
    </row>
    <row r="37" spans="1:8" ht="39.75" customHeight="1" x14ac:dyDescent="0.3">
      <c r="A37" s="19" t="s">
        <v>40</v>
      </c>
      <c r="B37" s="12" t="s">
        <v>12</v>
      </c>
      <c r="C37" s="15" t="s">
        <v>62</v>
      </c>
      <c r="D37" s="12"/>
      <c r="E37" s="13">
        <v>45</v>
      </c>
      <c r="F37" s="13">
        <v>45</v>
      </c>
      <c r="G37" s="11">
        <v>0</v>
      </c>
      <c r="H37" s="12">
        <f t="shared" si="0"/>
        <v>100</v>
      </c>
    </row>
    <row r="38" spans="1:8" ht="15.6" x14ac:dyDescent="0.3">
      <c r="A38" s="22" t="s">
        <v>9</v>
      </c>
      <c r="B38" s="12" t="s">
        <v>11</v>
      </c>
      <c r="C38" s="15" t="s">
        <v>63</v>
      </c>
      <c r="D38" s="12"/>
      <c r="E38" s="13">
        <f>E43+E40</f>
        <v>43544.2</v>
      </c>
      <c r="F38" s="13">
        <f>F43+F40</f>
        <v>41134.5</v>
      </c>
      <c r="G38" s="11">
        <v>0</v>
      </c>
      <c r="H38" s="16">
        <f t="shared" si="0"/>
        <v>94.466082738918161</v>
      </c>
    </row>
    <row r="39" spans="1:8" ht="31.5" customHeight="1" x14ac:dyDescent="0.3">
      <c r="A39" s="22"/>
      <c r="B39" s="1" t="s">
        <v>12</v>
      </c>
      <c r="C39" s="9" t="s">
        <v>63</v>
      </c>
      <c r="D39" s="1"/>
      <c r="E39" s="13">
        <f>E42+E44</f>
        <v>43544.2</v>
      </c>
      <c r="F39" s="13">
        <f>F42+F44</f>
        <v>41134.5</v>
      </c>
      <c r="G39" s="11">
        <v>0</v>
      </c>
      <c r="H39" s="16">
        <f t="shared" si="0"/>
        <v>94.466082738918161</v>
      </c>
    </row>
    <row r="40" spans="1:8" ht="15.6" x14ac:dyDescent="0.3">
      <c r="A40" s="22" t="s">
        <v>31</v>
      </c>
      <c r="B40" s="1" t="s">
        <v>11</v>
      </c>
      <c r="C40" s="9" t="s">
        <v>64</v>
      </c>
      <c r="D40" s="1"/>
      <c r="E40" s="13">
        <f>E41</f>
        <v>43302</v>
      </c>
      <c r="F40" s="13">
        <f>F41</f>
        <v>40993.5</v>
      </c>
      <c r="G40" s="11">
        <v>0</v>
      </c>
      <c r="H40" s="16">
        <f t="shared" si="0"/>
        <v>94.668837467091592</v>
      </c>
    </row>
    <row r="41" spans="1:8" ht="31.95" customHeight="1" x14ac:dyDescent="0.3">
      <c r="A41" s="22"/>
      <c r="B41" s="1" t="s">
        <v>12</v>
      </c>
      <c r="C41" s="9" t="s">
        <v>64</v>
      </c>
      <c r="D41" s="1"/>
      <c r="E41" s="13">
        <f>E42</f>
        <v>43302</v>
      </c>
      <c r="F41" s="13">
        <f>F42</f>
        <v>40993.5</v>
      </c>
      <c r="G41" s="11">
        <v>0</v>
      </c>
      <c r="H41" s="16">
        <f t="shared" si="0"/>
        <v>94.668837467091592</v>
      </c>
    </row>
    <row r="42" spans="1:8" ht="31.2" x14ac:dyDescent="0.3">
      <c r="A42" s="18" t="s">
        <v>7</v>
      </c>
      <c r="B42" s="1" t="s">
        <v>12</v>
      </c>
      <c r="C42" s="9" t="s">
        <v>64</v>
      </c>
      <c r="D42" s="1"/>
      <c r="E42" s="13">
        <v>43302</v>
      </c>
      <c r="F42" s="13">
        <v>40993.5</v>
      </c>
      <c r="G42" s="11">
        <v>0</v>
      </c>
      <c r="H42" s="16">
        <f t="shared" si="0"/>
        <v>94.668837467091592</v>
      </c>
    </row>
    <row r="43" spans="1:8" ht="15.6" x14ac:dyDescent="0.3">
      <c r="A43" s="22" t="s">
        <v>41</v>
      </c>
      <c r="B43" s="1" t="s">
        <v>11</v>
      </c>
      <c r="C43" s="9" t="s">
        <v>65</v>
      </c>
      <c r="D43" s="1"/>
      <c r="E43" s="13">
        <f>E44</f>
        <v>242.2</v>
      </c>
      <c r="F43" s="13">
        <f>F44</f>
        <v>141</v>
      </c>
      <c r="G43" s="11">
        <v>0</v>
      </c>
      <c r="H43" s="16">
        <f t="shared" si="0"/>
        <v>58.216350123864579</v>
      </c>
    </row>
    <row r="44" spans="1:8" ht="36" customHeight="1" x14ac:dyDescent="0.3">
      <c r="A44" s="22"/>
      <c r="B44" s="1" t="s">
        <v>12</v>
      </c>
      <c r="C44" s="9" t="s">
        <v>65</v>
      </c>
      <c r="D44" s="1"/>
      <c r="E44" s="13">
        <f>E45</f>
        <v>242.2</v>
      </c>
      <c r="F44" s="13">
        <f>F45</f>
        <v>141</v>
      </c>
      <c r="G44" s="11">
        <v>0</v>
      </c>
      <c r="H44" s="16">
        <f t="shared" si="0"/>
        <v>58.216350123864579</v>
      </c>
    </row>
    <row r="45" spans="1:8" ht="48" customHeight="1" x14ac:dyDescent="0.3">
      <c r="A45" s="1" t="s">
        <v>42</v>
      </c>
      <c r="B45" s="1" t="s">
        <v>12</v>
      </c>
      <c r="C45" s="9" t="s">
        <v>52</v>
      </c>
      <c r="D45" s="1"/>
      <c r="E45" s="13">
        <v>242.2</v>
      </c>
      <c r="F45" s="13">
        <v>141</v>
      </c>
      <c r="G45" s="11">
        <v>0</v>
      </c>
      <c r="H45" s="16">
        <f t="shared" si="0"/>
        <v>58.216350123864579</v>
      </c>
    </row>
    <row r="46" spans="1:8" ht="18" customHeight="1" x14ac:dyDescent="0.3">
      <c r="A46" s="22" t="s">
        <v>10</v>
      </c>
      <c r="B46" s="1" t="s">
        <v>11</v>
      </c>
      <c r="C46" s="9" t="s">
        <v>66</v>
      </c>
      <c r="D46" s="1"/>
      <c r="E46" s="13">
        <f>E48+E56</f>
        <v>3684</v>
      </c>
      <c r="F46" s="13">
        <f>F48+F56</f>
        <v>3272.9</v>
      </c>
      <c r="G46" s="11">
        <v>0</v>
      </c>
      <c r="H46" s="16">
        <f t="shared" si="0"/>
        <v>88.840933767643875</v>
      </c>
    </row>
    <row r="47" spans="1:8" ht="15.6" x14ac:dyDescent="0.3">
      <c r="A47" s="22"/>
      <c r="B47" s="1" t="s">
        <v>12</v>
      </c>
      <c r="C47" s="9" t="s">
        <v>66</v>
      </c>
      <c r="D47" s="1"/>
      <c r="E47" s="13">
        <f>E49+E57</f>
        <v>3684</v>
      </c>
      <c r="F47" s="13">
        <f>F49+F57</f>
        <v>3272.9</v>
      </c>
      <c r="G47" s="11">
        <v>0</v>
      </c>
      <c r="H47" s="16">
        <f t="shared" si="0"/>
        <v>88.840933767643875</v>
      </c>
    </row>
    <row r="48" spans="1:8" ht="15.6" x14ac:dyDescent="0.3">
      <c r="A48" s="23" t="s">
        <v>43</v>
      </c>
      <c r="B48" s="1" t="s">
        <v>11</v>
      </c>
      <c r="C48" s="9" t="s">
        <v>67</v>
      </c>
      <c r="D48" s="1"/>
      <c r="E48" s="13">
        <f>E49</f>
        <v>3410</v>
      </c>
      <c r="F48" s="13">
        <f>F49</f>
        <v>3272.9</v>
      </c>
      <c r="G48" s="11">
        <v>0</v>
      </c>
      <c r="H48" s="16">
        <f t="shared" ref="H48:H58" si="2">F48/E48*100</f>
        <v>95.979472140762468</v>
      </c>
    </row>
    <row r="49" spans="1:8" ht="49.5" customHeight="1" x14ac:dyDescent="0.3">
      <c r="A49" s="23"/>
      <c r="B49" s="1" t="s">
        <v>12</v>
      </c>
      <c r="C49" s="9" t="s">
        <v>67</v>
      </c>
      <c r="D49" s="1"/>
      <c r="E49" s="13">
        <f>E50+E51+E52+E53+E54+E55</f>
        <v>3410</v>
      </c>
      <c r="F49" s="13">
        <f>F50+F51+F52+F53+F54+F55</f>
        <v>3272.9</v>
      </c>
      <c r="G49" s="11">
        <v>0</v>
      </c>
      <c r="H49" s="16">
        <f t="shared" si="2"/>
        <v>95.979472140762468</v>
      </c>
    </row>
    <row r="50" spans="1:8" ht="66" customHeight="1" x14ac:dyDescent="0.3">
      <c r="A50" s="17" t="s">
        <v>44</v>
      </c>
      <c r="B50" s="1" t="s">
        <v>12</v>
      </c>
      <c r="C50" s="9" t="s">
        <v>67</v>
      </c>
      <c r="D50" s="1"/>
      <c r="E50" s="14">
        <v>900</v>
      </c>
      <c r="F50" s="14">
        <v>900</v>
      </c>
      <c r="G50" s="11">
        <v>0</v>
      </c>
      <c r="H50" s="12">
        <f t="shared" si="2"/>
        <v>100</v>
      </c>
    </row>
    <row r="51" spans="1:8" ht="49.5" customHeight="1" x14ac:dyDescent="0.3">
      <c r="A51" s="17" t="s">
        <v>45</v>
      </c>
      <c r="B51" s="1" t="s">
        <v>12</v>
      </c>
      <c r="C51" s="9" t="s">
        <v>67</v>
      </c>
      <c r="D51" s="1"/>
      <c r="E51" s="14">
        <v>900</v>
      </c>
      <c r="F51" s="14">
        <v>900</v>
      </c>
      <c r="G51" s="11">
        <v>0</v>
      </c>
      <c r="H51" s="12">
        <f t="shared" si="2"/>
        <v>100</v>
      </c>
    </row>
    <row r="52" spans="1:8" ht="49.2" customHeight="1" x14ac:dyDescent="0.3">
      <c r="A52" s="17" t="s">
        <v>46</v>
      </c>
      <c r="B52" s="1" t="s">
        <v>12</v>
      </c>
      <c r="C52" s="9" t="s">
        <v>67</v>
      </c>
      <c r="D52" s="1"/>
      <c r="E52" s="14">
        <f>450-45</f>
        <v>405</v>
      </c>
      <c r="F52" s="14">
        <v>405</v>
      </c>
      <c r="G52" s="11">
        <v>0</v>
      </c>
      <c r="H52" s="12">
        <f t="shared" si="2"/>
        <v>100</v>
      </c>
    </row>
    <row r="53" spans="1:8" ht="116.25" customHeight="1" x14ac:dyDescent="0.3">
      <c r="A53" s="17" t="s">
        <v>47</v>
      </c>
      <c r="B53" s="1" t="s">
        <v>12</v>
      </c>
      <c r="C53" s="9" t="s">
        <v>67</v>
      </c>
      <c r="D53" s="1"/>
      <c r="E53" s="14">
        <v>630</v>
      </c>
      <c r="F53" s="14">
        <v>630</v>
      </c>
      <c r="G53" s="11">
        <v>0</v>
      </c>
      <c r="H53" s="12">
        <f t="shared" si="2"/>
        <v>100</v>
      </c>
    </row>
    <row r="54" spans="1:8" ht="63" customHeight="1" x14ac:dyDescent="0.3">
      <c r="A54" s="17" t="s">
        <v>48</v>
      </c>
      <c r="B54" s="1" t="s">
        <v>12</v>
      </c>
      <c r="C54" s="9" t="s">
        <v>67</v>
      </c>
      <c r="D54" s="1"/>
      <c r="E54" s="14">
        <v>440</v>
      </c>
      <c r="F54" s="13">
        <v>437.9</v>
      </c>
      <c r="G54" s="11">
        <v>0</v>
      </c>
      <c r="H54" s="16">
        <f t="shared" si="2"/>
        <v>99.522727272727266</v>
      </c>
    </row>
    <row r="55" spans="1:8" ht="63.6" customHeight="1" x14ac:dyDescent="0.3">
      <c r="A55" s="17" t="s">
        <v>49</v>
      </c>
      <c r="B55" s="1" t="s">
        <v>12</v>
      </c>
      <c r="C55" s="9" t="s">
        <v>67</v>
      </c>
      <c r="D55" s="1"/>
      <c r="E55" s="14">
        <v>135</v>
      </c>
      <c r="F55" s="13">
        <v>0</v>
      </c>
      <c r="G55" s="11">
        <v>0</v>
      </c>
      <c r="H55" s="12">
        <f t="shared" si="2"/>
        <v>0</v>
      </c>
    </row>
    <row r="56" spans="1:8" ht="23.25" customHeight="1" x14ac:dyDescent="0.3">
      <c r="A56" s="21" t="s">
        <v>50</v>
      </c>
      <c r="B56" s="1" t="s">
        <v>11</v>
      </c>
      <c r="C56" s="9" t="s">
        <v>68</v>
      </c>
      <c r="D56" s="1"/>
      <c r="E56" s="14">
        <f>E57</f>
        <v>274</v>
      </c>
      <c r="F56" s="13">
        <f>F57</f>
        <v>0</v>
      </c>
      <c r="G56" s="11">
        <v>0</v>
      </c>
      <c r="H56" s="12">
        <f t="shared" si="2"/>
        <v>0</v>
      </c>
    </row>
    <row r="57" spans="1:8" ht="61.5" customHeight="1" x14ac:dyDescent="0.3">
      <c r="A57" s="21"/>
      <c r="B57" s="1" t="s">
        <v>12</v>
      </c>
      <c r="C57" s="9" t="s">
        <v>68</v>
      </c>
      <c r="D57" s="1"/>
      <c r="E57" s="14">
        <f>E58</f>
        <v>274</v>
      </c>
      <c r="F57" s="13">
        <f>F58</f>
        <v>0</v>
      </c>
      <c r="G57" s="11">
        <v>0</v>
      </c>
      <c r="H57" s="12">
        <f t="shared" si="2"/>
        <v>0</v>
      </c>
    </row>
    <row r="58" spans="1:8" ht="65.400000000000006" customHeight="1" x14ac:dyDescent="0.3">
      <c r="A58" s="17" t="s">
        <v>51</v>
      </c>
      <c r="B58" s="1" t="s">
        <v>12</v>
      </c>
      <c r="C58" s="9" t="s">
        <v>68</v>
      </c>
      <c r="D58" s="1"/>
      <c r="E58" s="14">
        <v>274</v>
      </c>
      <c r="F58" s="13">
        <v>0</v>
      </c>
      <c r="G58" s="11">
        <v>0</v>
      </c>
      <c r="H58" s="12">
        <f t="shared" si="2"/>
        <v>0</v>
      </c>
    </row>
    <row r="60" spans="1:8" ht="18" x14ac:dyDescent="0.35">
      <c r="A60" s="3" t="s">
        <v>25</v>
      </c>
      <c r="E60" s="2"/>
    </row>
    <row r="61" spans="1:8" ht="15.6" x14ac:dyDescent="0.3">
      <c r="A61" s="8" t="s">
        <v>23</v>
      </c>
      <c r="D61" s="3" t="s">
        <v>24</v>
      </c>
    </row>
    <row r="62" spans="1:8" x14ac:dyDescent="0.3">
      <c r="A62" s="7"/>
    </row>
    <row r="64" spans="1:8" ht="15.6" x14ac:dyDescent="0.3">
      <c r="A64" s="3" t="s">
        <v>26</v>
      </c>
      <c r="B64" s="3"/>
      <c r="C64" s="3"/>
      <c r="D64" s="3"/>
      <c r="E64" s="3"/>
    </row>
    <row r="65" spans="1:5" ht="15.6" x14ac:dyDescent="0.3">
      <c r="A65" s="3" t="s">
        <v>27</v>
      </c>
      <c r="B65" s="3"/>
      <c r="C65" s="3"/>
      <c r="D65" s="3"/>
      <c r="E65" s="3"/>
    </row>
    <row r="66" spans="1:5" ht="15.6" x14ac:dyDescent="0.3">
      <c r="A66" s="3" t="s">
        <v>28</v>
      </c>
      <c r="B66" s="3"/>
      <c r="C66" s="3"/>
      <c r="D66" s="3" t="s">
        <v>13</v>
      </c>
      <c r="E66" s="3"/>
    </row>
    <row r="67" spans="1:5" x14ac:dyDescent="0.3">
      <c r="A67" s="4" t="s">
        <v>29</v>
      </c>
      <c r="B67" s="4"/>
      <c r="C67" s="4"/>
      <c r="D67" s="4"/>
      <c r="E67" s="4"/>
    </row>
    <row r="68" spans="1:5" x14ac:dyDescent="0.3">
      <c r="A68" s="4"/>
      <c r="B68" s="4"/>
      <c r="C68" s="4"/>
      <c r="D68" s="4"/>
      <c r="E68" s="4"/>
    </row>
  </sheetData>
  <mergeCells count="25">
    <mergeCell ref="A1:H1"/>
    <mergeCell ref="A2:H2"/>
    <mergeCell ref="A9:A10"/>
    <mergeCell ref="A11:A12"/>
    <mergeCell ref="A3:H3"/>
    <mergeCell ref="A4:H4"/>
    <mergeCell ref="A6:A7"/>
    <mergeCell ref="B6:B7"/>
    <mergeCell ref="E6:H6"/>
    <mergeCell ref="C6:C7"/>
    <mergeCell ref="D6:D7"/>
    <mergeCell ref="A27:A28"/>
    <mergeCell ref="A33:A34"/>
    <mergeCell ref="A38:A39"/>
    <mergeCell ref="A40:A41"/>
    <mergeCell ref="A13:A14"/>
    <mergeCell ref="A16:A17"/>
    <mergeCell ref="A21:A22"/>
    <mergeCell ref="A18:A19"/>
    <mergeCell ref="A25:A26"/>
    <mergeCell ref="A56:A57"/>
    <mergeCell ref="A43:A44"/>
    <mergeCell ref="A46:A47"/>
    <mergeCell ref="A48:A49"/>
    <mergeCell ref="A30:A31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План-расход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2016-03-31T02:14:59Z</dcterms:modified>
</cp:coreProperties>
</file>